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velopment\Downloads\"/>
    </mc:Choice>
  </mc:AlternateContent>
  <xr:revisionPtr revIDLastSave="0" documentId="13_ncr:1_{E672DF9C-0456-4352-BC91-595E5DA8C396}" xr6:coauthVersionLast="47" xr6:coauthVersionMax="47" xr10:uidLastSave="{00000000-0000-0000-0000-000000000000}"/>
  <bookViews>
    <workbookView xWindow="-120" yWindow="-120" windowWidth="29040" windowHeight="15840" tabRatio="685" xr2:uid="{00000000-000D-0000-FFFF-FFFF00000000}"/>
  </bookViews>
  <sheets>
    <sheet name="Debt Report FY 2021-22" sheetId="12" r:id="rId1"/>
    <sheet name="Hide" sheetId="2" state="hidden" r:id="rId2"/>
  </sheets>
  <definedNames>
    <definedName name="_xlnm.Print_Area" localSheetId="0">'Debt Report FY 2021-22'!$A$1:$M$25</definedName>
    <definedName name="TitleRegionAdditionalNotes..B13.4">#REF!</definedName>
    <definedName name="TitleRegionContactInformation..B30.1">#REF!</definedName>
    <definedName name="TitleRegionEntityInformation..B13.1">#REF!</definedName>
    <definedName name="TitleRegionEntityInformation..B4.2">#REF!</definedName>
    <definedName name="TitleRegionEntityInformation..B4.3">#REF!</definedName>
    <definedName name="TitleRegionIndividualDebtObligations..S110.2">#REF!</definedName>
    <definedName name="TitleRegionInstructionsGlossaryContactInfo..E8.6">#REF!</definedName>
    <definedName name="TitleRegionInstructionsGlossaryIndividualDebtObligations..E23.6">#REF!</definedName>
    <definedName name="TitleRegionInstructionsGlossarySummaryDebt..E37.6">#REF!</definedName>
    <definedName name="TitleRegionOptionalReportingAllEntities..E29.5">#REF!</definedName>
    <definedName name="TitleRegionOptionalReportingSchoolsMunicipalitiesCounties..E14.5">#REF!</definedName>
    <definedName name="TitleRegionTotalTaxAdValorem..B17.3">#REF!</definedName>
    <definedName name="TitleRegionTotalTaxAdValoremPerCapita..B24.3">#REF!</definedName>
    <definedName name="TitleRegionTotalTaxRevDebt..B12.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2" l="1"/>
  <c r="B24" i="12"/>
  <c r="G18" i="12"/>
  <c r="H24" i="12"/>
  <c r="G24" i="12"/>
  <c r="F24" i="12"/>
  <c r="J19" i="12"/>
  <c r="G19" i="12"/>
  <c r="D19" i="12"/>
  <c r="G23" i="12"/>
  <c r="C8" i="12" l="1"/>
  <c r="C10" i="12" s="1"/>
  <c r="B8" i="12"/>
  <c r="B10" i="12" s="1"/>
  <c r="D8" i="12"/>
  <c r="D10" i="12" s="1"/>
  <c r="D23" i="12"/>
  <c r="J17" i="12"/>
  <c r="J24" i="12" s="1"/>
  <c r="I23" i="12" l="1"/>
  <c r="I18" i="12"/>
  <c r="I21" i="12"/>
  <c r="D18" i="12"/>
  <c r="D17" i="12"/>
  <c r="AQ10" i="12"/>
  <c r="AP10" i="12"/>
  <c r="AO10" i="12"/>
  <c r="I24" i="12" l="1"/>
  <c r="D21" i="12"/>
  <c r="D24" i="12" s="1"/>
  <c r="C3" i="2"/>
  <c r="C4" i="2" s="1"/>
  <c r="C5" i="2" s="1"/>
  <c r="C6" i="2" s="1"/>
</calcChain>
</file>

<file path=xl/sharedStrings.xml><?xml version="1.0" encoding="utf-8"?>
<sst xmlns="http://schemas.openxmlformats.org/spreadsheetml/2006/main" count="156" uniqueCount="100">
  <si>
    <t>(select)</t>
  </si>
  <si>
    <t>Yes</t>
  </si>
  <si>
    <t>No</t>
  </si>
  <si>
    <t>City</t>
  </si>
  <si>
    <t>County</t>
  </si>
  <si>
    <t>ISD</t>
  </si>
  <si>
    <t>CCD</t>
  </si>
  <si>
    <t>Water District</t>
  </si>
  <si>
    <t>Other</t>
  </si>
  <si>
    <t>Moody's</t>
  </si>
  <si>
    <t>S&amp;P</t>
  </si>
  <si>
    <t>Fitch</t>
  </si>
  <si>
    <t>Aaa</t>
  </si>
  <si>
    <t>AAA</t>
  </si>
  <si>
    <t>Aa1</t>
  </si>
  <si>
    <t>AA+</t>
  </si>
  <si>
    <t>Aa2</t>
  </si>
  <si>
    <t>AA</t>
  </si>
  <si>
    <t>Aa3</t>
  </si>
  <si>
    <t>AA−</t>
  </si>
  <si>
    <t>A1</t>
  </si>
  <si>
    <t>A+</t>
  </si>
  <si>
    <t>A2</t>
  </si>
  <si>
    <t>A</t>
  </si>
  <si>
    <t>A3</t>
  </si>
  <si>
    <t>A−</t>
  </si>
  <si>
    <t>Baa1</t>
  </si>
  <si>
    <t>BBB+</t>
  </si>
  <si>
    <t>Baa2</t>
  </si>
  <si>
    <t>BBB</t>
  </si>
  <si>
    <t>Baa3</t>
  </si>
  <si>
    <t>BBB−</t>
  </si>
  <si>
    <t>Ba1</t>
  </si>
  <si>
    <t>BB+</t>
  </si>
  <si>
    <t>Ba2</t>
  </si>
  <si>
    <t>BB</t>
  </si>
  <si>
    <t>Ba3</t>
  </si>
  <si>
    <t>BB−</t>
  </si>
  <si>
    <t>B1</t>
  </si>
  <si>
    <t>B+</t>
  </si>
  <si>
    <t>B2</t>
  </si>
  <si>
    <t>B</t>
  </si>
  <si>
    <t>B3</t>
  </si>
  <si>
    <t>B−</t>
  </si>
  <si>
    <t>Caa</t>
  </si>
  <si>
    <t>CCC</t>
  </si>
  <si>
    <t>Ca</t>
  </si>
  <si>
    <t>CC</t>
  </si>
  <si>
    <t>C</t>
  </si>
  <si>
    <t>D</t>
  </si>
  <si>
    <t>Not Rated</t>
  </si>
  <si>
    <t>Kroll</t>
  </si>
  <si>
    <t>N/A - No Reportable Debt</t>
  </si>
  <si>
    <t>hb1378</t>
  </si>
  <si>
    <t>Protection Pasword:</t>
  </si>
  <si>
    <t>Principal  Outstanding</t>
  </si>
  <si>
    <t>Total Proceeds Received</t>
  </si>
  <si>
    <t>Proceeds Spent</t>
  </si>
  <si>
    <t>Proceeds Unspent</t>
  </si>
  <si>
    <t>GENERAL OBLIGATION BONDS</t>
  </si>
  <si>
    <t>TAX NOTES</t>
  </si>
  <si>
    <t>HB 1378 Annual Debt Report</t>
  </si>
  <si>
    <t>Fiscal year October 1, 2015 to September 30, 2016</t>
  </si>
  <si>
    <t>For additional information please contact:</t>
  </si>
  <si>
    <t>SUMMARY OF DEBT OBLIGATION</t>
  </si>
  <si>
    <t>Total Obligation Secured by Ad Valorem Taxes</t>
  </si>
  <si>
    <t>2016 Population</t>
  </si>
  <si>
    <t xml:space="preserve">Per Capita   </t>
  </si>
  <si>
    <t>Source: 2016 CAFR (pg 127)</t>
  </si>
  <si>
    <t>This report meets the requirements for HB 1378 which requires governmental entities to report their debt requirements.</t>
  </si>
  <si>
    <t>Combined principal and interest required to pay outstanding debt obligations</t>
  </si>
  <si>
    <t>Total principal of outstanding debt obligations</t>
  </si>
  <si>
    <t>Total authorized debt obligations</t>
  </si>
  <si>
    <t>Moody's Rating</t>
  </si>
  <si>
    <t>Fitch Rating</t>
  </si>
  <si>
    <t>Purpose of the debt</t>
  </si>
  <si>
    <t>Amount Authorized</t>
  </si>
  <si>
    <t xml:space="preserve">Maturity Date </t>
  </si>
  <si>
    <t>Amount Issued</t>
  </si>
  <si>
    <t>Combined principal and interest outstanding</t>
  </si>
  <si>
    <t>TOTAL DEBT SERVICE REQUIREMENTS</t>
  </si>
  <si>
    <t>Amount Unissued</t>
  </si>
  <si>
    <t xml:space="preserve">Combined principal and interest outstanding </t>
  </si>
  <si>
    <t>Total Obligations Secured by Ad Valorem Taxes</t>
  </si>
  <si>
    <t xml:space="preserve">Leroy Kowalik, Finance Director </t>
  </si>
  <si>
    <t>lkowalik@liveoaktx.net</t>
  </si>
  <si>
    <t>Refunding portions of City's general obligation debt for debt service savings.</t>
  </si>
  <si>
    <t>General Obligations &amp; Refunding Bonds, Series 2014</t>
  </si>
  <si>
    <t>GO Refunding Bonds,
Series 2010</t>
  </si>
  <si>
    <t>Improvements to streets, bridges, sidewalks, City parks, and for other public purposes; refunding portions of the City's general obligations for debt service savings.</t>
  </si>
  <si>
    <t>CERTIFICATES OF OBLIGATION BONDS</t>
  </si>
  <si>
    <r>
      <rPr>
        <b/>
        <sz val="14"/>
        <color theme="1"/>
        <rFont val="Times New Roman"/>
        <family val="1"/>
      </rPr>
      <t>Physical and mailing address:</t>
    </r>
    <r>
      <rPr>
        <sz val="14"/>
        <color theme="1"/>
        <rFont val="Times New Roman"/>
        <family val="1"/>
      </rPr>
      <t xml:space="preserve">
City of Live Oak, Texas
8001 Shin Oak Drive
Live Oak, Texas  78234
TP# (210) 653-9140</t>
    </r>
  </si>
  <si>
    <t>(210) 653-9140 ext. 2216</t>
  </si>
  <si>
    <t>N/A</t>
  </si>
  <si>
    <t>Fiscal year October 1, 2021 to September 30, 2022</t>
  </si>
  <si>
    <t>2022 Population</t>
  </si>
  <si>
    <t>Source: 2022 CAFR (pg 103)</t>
  </si>
  <si>
    <t>&lt;&lt;Click here to view 2022 CAFR&gt;&gt;</t>
  </si>
  <si>
    <t>General Obligations Bonds, Series 2022</t>
  </si>
  <si>
    <t>Improvements to streets, bridges, sidewalks.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</si>
</sst>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42" formatCode="_(&quot;$&quot;* #,##0_);_(&quot;$&quot;* \(#,##0\);_(&quot;$&quot;* &quot;-&quot;_);_(@_)"/>
    <numFmt numFmtId="164" formatCode="&quot;$&quot;#,##0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2"/>
      <color theme="6" tint="0.79998168889431442"/>
      <name val="Times New Roman"/>
      <family val="1"/>
    </font>
    <font>
      <b/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u/>
      <sz val="14"/>
      <color theme="10"/>
      <name val="Times New Roman"/>
      <family val="1"/>
    </font>
    <font>
      <b/>
      <sz val="12"/>
      <color theme="1"/>
      <name val="Arial"/>
      <family val="2"/>
    </font>
    <font>
      <u/>
      <sz val="13"/>
      <name val="Times New Roman"/>
      <family val="1"/>
    </font>
    <font>
      <b/>
      <sz val="14"/>
      <color theme="1"/>
      <name val="Times New Roman"/>
      <family val="1"/>
    </font>
    <font>
      <b/>
      <sz val="12"/>
      <color rgb="FFFF0000"/>
      <name val="Times New Roman"/>
      <family val="1"/>
    </font>
    <font>
      <sz val="14"/>
      <color rgb="FF000000"/>
      <name val="Times New Roman"/>
      <family val="1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1" fillId="2" borderId="0" xfId="0" applyFont="1" applyFill="1"/>
    <xf numFmtId="0" fontId="0" fillId="0" borderId="0" xfId="0" applyAlignment="1">
      <alignment horizontal="center"/>
    </xf>
    <xf numFmtId="4" fontId="0" fillId="0" borderId="0" xfId="0" applyNumberFormat="1"/>
    <xf numFmtId="14" fontId="1" fillId="0" borderId="2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14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0" fillId="4" borderId="0" xfId="0" applyFill="1" applyAlignment="1">
      <alignment horizontal="center"/>
    </xf>
    <xf numFmtId="0" fontId="0" fillId="4" borderId="0" xfId="0" applyFill="1"/>
    <xf numFmtId="0" fontId="8" fillId="0" borderId="0" xfId="0" applyFont="1" applyAlignment="1">
      <alignment horizontal="center"/>
    </xf>
    <xf numFmtId="4" fontId="0" fillId="0" borderId="0" xfId="0" applyNumberForma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right"/>
    </xf>
    <xf numFmtId="3" fontId="3" fillId="0" borderId="4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5" fontId="3" fillId="0" borderId="4" xfId="0" applyNumberFormat="1" applyFont="1" applyBorder="1" applyAlignment="1">
      <alignment horizontal="center"/>
    </xf>
    <xf numFmtId="5" fontId="1" fillId="0" borderId="0" xfId="0" applyNumberFormat="1" applyFont="1" applyAlignment="1">
      <alignment horizontal="center"/>
    </xf>
    <xf numFmtId="5" fontId="3" fillId="0" borderId="6" xfId="0" applyNumberFormat="1" applyFont="1" applyBorder="1" applyAlignment="1">
      <alignment horizontal="center"/>
    </xf>
    <xf numFmtId="42" fontId="0" fillId="0" borderId="0" xfId="0" applyNumberFormat="1" applyAlignment="1">
      <alignment horizontal="center"/>
    </xf>
    <xf numFmtId="5" fontId="1" fillId="0" borderId="2" xfId="0" applyNumberFormat="1" applyFont="1" applyBorder="1" applyAlignment="1" applyProtection="1">
      <alignment horizontal="center"/>
      <protection locked="0"/>
    </xf>
    <xf numFmtId="5" fontId="1" fillId="0" borderId="1" xfId="0" applyNumberFormat="1" applyFont="1" applyBorder="1" applyAlignment="1" applyProtection="1">
      <alignment horizontal="center"/>
      <protection locked="0"/>
    </xf>
    <xf numFmtId="164" fontId="1" fillId="0" borderId="2" xfId="0" applyNumberFormat="1" applyFont="1" applyBorder="1" applyAlignment="1" applyProtection="1">
      <alignment horizontal="center" wrapText="1"/>
      <protection locked="0"/>
    </xf>
    <xf numFmtId="164" fontId="1" fillId="0" borderId="1" xfId="0" applyNumberFormat="1" applyFont="1" applyBorder="1" applyAlignment="1" applyProtection="1">
      <alignment horizontal="center" wrapText="1"/>
      <protection locked="0"/>
    </xf>
    <xf numFmtId="0" fontId="6" fillId="3" borderId="5" xfId="1" applyFont="1" applyFill="1" applyBorder="1" applyAlignment="1">
      <alignment horizontal="left"/>
    </xf>
    <xf numFmtId="0" fontId="5" fillId="3" borderId="6" xfId="1" applyFont="1" applyFill="1" applyBorder="1" applyAlignment="1">
      <alignment horizontal="center" wrapText="1"/>
    </xf>
    <xf numFmtId="0" fontId="5" fillId="3" borderId="6" xfId="1" applyFont="1" applyFill="1" applyBorder="1" applyAlignment="1">
      <alignment horizontal="center"/>
    </xf>
    <xf numFmtId="5" fontId="1" fillId="0" borderId="3" xfId="0" applyNumberFormat="1" applyFont="1" applyBorder="1" applyAlignment="1" applyProtection="1">
      <alignment horizontal="center"/>
      <protection locked="0"/>
    </xf>
    <xf numFmtId="5" fontId="2" fillId="0" borderId="3" xfId="0" applyNumberFormat="1" applyFont="1" applyBorder="1" applyAlignment="1" applyProtection="1">
      <alignment horizontal="center"/>
      <protection locked="0"/>
    </xf>
    <xf numFmtId="14" fontId="1" fillId="0" borderId="3" xfId="0" applyNumberFormat="1" applyFont="1" applyBorder="1" applyAlignment="1" applyProtection="1">
      <alignment horizontal="center"/>
      <protection locked="0"/>
    </xf>
    <xf numFmtId="164" fontId="1" fillId="0" borderId="3" xfId="0" applyNumberFormat="1" applyFont="1" applyBorder="1" applyAlignment="1" applyProtection="1">
      <alignment horizontal="center" wrapText="1"/>
      <protection locked="0"/>
    </xf>
    <xf numFmtId="0" fontId="1" fillId="0" borderId="3" xfId="0" applyFont="1" applyBorder="1" applyAlignment="1" applyProtection="1">
      <alignment horizontal="center"/>
      <protection locked="0"/>
    </xf>
    <xf numFmtId="164" fontId="5" fillId="3" borderId="6" xfId="1" applyNumberFormat="1" applyFont="1" applyFill="1" applyBorder="1" applyAlignment="1">
      <alignment horizontal="center" wrapText="1"/>
    </xf>
    <xf numFmtId="0" fontId="1" fillId="0" borderId="10" xfId="0" applyFont="1" applyBorder="1" applyAlignment="1" applyProtection="1">
      <alignment horizontal="left"/>
      <protection locked="0"/>
    </xf>
    <xf numFmtId="5" fontId="1" fillId="0" borderId="10" xfId="0" applyNumberFormat="1" applyFont="1" applyBorder="1" applyAlignment="1" applyProtection="1">
      <alignment horizontal="center" wrapText="1"/>
      <protection locked="0"/>
    </xf>
    <xf numFmtId="14" fontId="1" fillId="0" borderId="10" xfId="0" applyNumberFormat="1" applyFont="1" applyBorder="1" applyAlignment="1" applyProtection="1">
      <alignment horizontal="center"/>
      <protection locked="0"/>
    </xf>
    <xf numFmtId="164" fontId="1" fillId="0" borderId="10" xfId="0" applyNumberFormat="1" applyFont="1" applyBorder="1" applyAlignment="1" applyProtection="1">
      <alignment horizontal="center" wrapText="1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3" fillId="3" borderId="5" xfId="0" applyFont="1" applyFill="1" applyBorder="1" applyAlignment="1">
      <alignment horizontal="left" vertical="center"/>
    </xf>
    <xf numFmtId="0" fontId="0" fillId="3" borderId="6" xfId="0" applyFill="1" applyBorder="1"/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5" fontId="0" fillId="0" borderId="0" xfId="0" applyNumberFormat="1"/>
    <xf numFmtId="5" fontId="1" fillId="0" borderId="10" xfId="0" applyNumberFormat="1" applyFont="1" applyBorder="1" applyAlignment="1" applyProtection="1">
      <alignment horizontal="center"/>
      <protection locked="0"/>
    </xf>
    <xf numFmtId="0" fontId="10" fillId="0" borderId="0" xfId="0" applyFont="1"/>
    <xf numFmtId="0" fontId="11" fillId="0" borderId="0" xfId="0" applyFont="1" applyAlignment="1">
      <alignment horizontal="center"/>
    </xf>
    <xf numFmtId="0" fontId="11" fillId="0" borderId="0" xfId="0" applyFont="1"/>
    <xf numFmtId="4" fontId="10" fillId="0" borderId="0" xfId="0" applyNumberFormat="1" applyFont="1"/>
    <xf numFmtId="0" fontId="10" fillId="0" borderId="0" xfId="0" applyFont="1" applyAlignment="1">
      <alignment horizontal="center"/>
    </xf>
    <xf numFmtId="0" fontId="12" fillId="0" borderId="0" xfId="1" applyFont="1"/>
    <xf numFmtId="0" fontId="7" fillId="0" borderId="0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left"/>
    </xf>
    <xf numFmtId="0" fontId="8" fillId="0" borderId="0" xfId="0" applyFont="1" applyAlignment="1">
      <alignment horizontal="center" vertical="center"/>
    </xf>
    <xf numFmtId="5" fontId="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5" fontId="5" fillId="5" borderId="9" xfId="1" applyNumberFormat="1" applyFont="1" applyFill="1" applyBorder="1" applyAlignment="1">
      <alignment horizontal="center" wrapText="1"/>
    </xf>
    <xf numFmtId="0" fontId="5" fillId="5" borderId="6" xfId="1" applyFont="1" applyFill="1" applyBorder="1" applyAlignment="1">
      <alignment horizontal="center"/>
    </xf>
    <xf numFmtId="0" fontId="6" fillId="5" borderId="8" xfId="1" applyFont="1" applyFill="1" applyBorder="1" applyAlignment="1">
      <alignment horizontal="center" wrapText="1"/>
    </xf>
    <xf numFmtId="0" fontId="7" fillId="6" borderId="5" xfId="1" applyFont="1" applyFill="1" applyBorder="1" applyAlignment="1">
      <alignment horizontal="center" vertical="center" wrapText="1"/>
    </xf>
    <xf numFmtId="0" fontId="7" fillId="6" borderId="4" xfId="1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left" vertical="center"/>
    </xf>
    <xf numFmtId="0" fontId="8" fillId="6" borderId="6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1" fillId="0" borderId="11" xfId="0" applyFont="1" applyBorder="1" applyAlignment="1" applyProtection="1">
      <alignment horizontal="center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0" fontId="1" fillId="0" borderId="13" xfId="0" applyFont="1" applyBorder="1" applyAlignment="1" applyProtection="1">
      <alignment horizontal="center" wrapText="1"/>
      <protection locked="0"/>
    </xf>
    <xf numFmtId="0" fontId="1" fillId="0" borderId="14" xfId="0" applyFont="1" applyBorder="1" applyAlignment="1" applyProtection="1">
      <alignment horizontal="center" wrapText="1"/>
      <protection locked="0"/>
    </xf>
    <xf numFmtId="0" fontId="5" fillId="5" borderId="15" xfId="1" applyFont="1" applyFill="1" applyBorder="1" applyAlignment="1">
      <alignment horizontal="center"/>
    </xf>
    <xf numFmtId="0" fontId="1" fillId="0" borderId="16" xfId="0" applyFont="1" applyBorder="1" applyAlignment="1" applyProtection="1">
      <alignment horizontal="left" wrapText="1"/>
      <protection locked="0"/>
    </xf>
    <xf numFmtId="0" fontId="1" fillId="0" borderId="17" xfId="0" applyFont="1" applyBorder="1" applyAlignment="1" applyProtection="1">
      <alignment horizontal="left" wrapText="1"/>
      <protection locked="0"/>
    </xf>
    <xf numFmtId="0" fontId="7" fillId="6" borderId="7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left" wrapText="1"/>
    </xf>
    <xf numFmtId="0" fontId="5" fillId="5" borderId="7" xfId="1" applyFont="1" applyFill="1" applyBorder="1" applyAlignment="1">
      <alignment horizontal="left" wrapText="1"/>
    </xf>
    <xf numFmtId="0" fontId="1" fillId="0" borderId="0" xfId="0" applyFont="1" applyAlignment="1">
      <alignment wrapText="1"/>
    </xf>
    <xf numFmtId="0" fontId="14" fillId="0" borderId="0" xfId="1" applyFont="1"/>
    <xf numFmtId="0" fontId="1" fillId="0" borderId="2" xfId="0" applyFont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0" fontId="1" fillId="0" borderId="3" xfId="0" applyFont="1" applyBorder="1" applyAlignment="1" applyProtection="1">
      <alignment horizontal="left" wrapText="1"/>
      <protection locked="0"/>
    </xf>
    <xf numFmtId="0" fontId="16" fillId="0" borderId="0" xfId="0" applyFont="1" applyAlignment="1">
      <alignment horizontal="left"/>
    </xf>
    <xf numFmtId="0" fontId="10" fillId="0" borderId="0" xfId="0" applyFont="1" applyAlignment="1">
      <alignment horizontal="center" vertical="top" wrapText="1"/>
    </xf>
    <xf numFmtId="0" fontId="4" fillId="0" borderId="0" xfId="1" applyAlignment="1">
      <alignment horizontal="center"/>
    </xf>
    <xf numFmtId="0" fontId="13" fillId="0" borderId="0" xfId="0" applyFont="1" applyAlignment="1">
      <alignment horizontal="center"/>
    </xf>
    <xf numFmtId="0" fontId="17" fillId="0" borderId="0" xfId="0" applyFont="1" applyAlignment="1">
      <alignment horizontal="left" indent="5"/>
    </xf>
  </cellXfs>
  <cellStyles count="2">
    <cellStyle name="Hyperlink" xfId="1" builtinId="8"/>
    <cellStyle name="Normal" xfId="0" builtinId="0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liveoaktx.net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ci.boerne.tx.us/" TargetMode="External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39</xdr:col>
      <xdr:colOff>390525</xdr:colOff>
      <xdr:row>0</xdr:row>
      <xdr:rowOff>0</xdr:rowOff>
    </xdr:from>
    <xdr:ext cx="2409825" cy="1057275"/>
    <xdr:pic>
      <xdr:nvPicPr>
        <xdr:cNvPr id="4" name="Picture 3" descr="Click to Home">
          <a:hlinkClick xmlns:r="http://schemas.openxmlformats.org/officeDocument/2006/relationships" r:id="rId1" tgtFrame="_self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0"/>
          <a:ext cx="2409825" cy="1057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238125</xdr:colOff>
      <xdr:row>0</xdr:row>
      <xdr:rowOff>171450</xdr:rowOff>
    </xdr:from>
    <xdr:to>
      <xdr:col>1</xdr:col>
      <xdr:colOff>0</xdr:colOff>
      <xdr:row>0</xdr:row>
      <xdr:rowOff>1190625</xdr:rowOff>
    </xdr:to>
    <xdr:pic>
      <xdr:nvPicPr>
        <xdr:cNvPr id="8" name="Picture 7" descr="Live Oak Logo20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4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38125" y="171450"/>
          <a:ext cx="19335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504825</xdr:colOff>
      <xdr:row>0</xdr:row>
      <xdr:rowOff>495300</xdr:rowOff>
    </xdr:from>
    <xdr:to>
      <xdr:col>3</xdr:col>
      <xdr:colOff>581025</xdr:colOff>
      <xdr:row>0</xdr:row>
      <xdr:rowOff>790575</xdr:rowOff>
    </xdr:to>
    <xdr:sp macro="" textlink="">
      <xdr:nvSpPr>
        <xdr:cNvPr id="1025" name="WordArt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676525" y="495300"/>
          <a:ext cx="2276475" cy="2952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2000" b="1" kern="10" spc="0">
              <a:ln w="3810">
                <a:solidFill>
                  <a:srgbClr val="CC9900"/>
                </a:solidFill>
                <a:round/>
                <a:headEnd/>
                <a:tailEnd/>
              </a:ln>
              <a:gradFill rotWithShape="1">
                <a:gsLst>
                  <a:gs pos="0">
                    <a:srgbClr val="003300"/>
                  </a:gs>
                  <a:gs pos="100000">
                    <a:srgbClr val="003300"/>
                  </a:gs>
                </a:gsLst>
                <a:lin ang="5400000" scaled="1"/>
              </a:gradFill>
              <a:effectLst/>
              <a:latin typeface="Times New Roman"/>
              <a:cs typeface="Times New Roman"/>
            </a:rPr>
            <a:t>"Strength in Community"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liveoaktx.net/files/documents/Live-Oak-2022-Financials.pdf" TargetMode="External"/><Relationship Id="rId1" Type="http://schemas.openxmlformats.org/officeDocument/2006/relationships/hyperlink" Target="mailto:lkowalik@liveoaktx.net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AQ34"/>
  <sheetViews>
    <sheetView tabSelected="1" workbookViewId="0">
      <selection activeCell="I8" sqref="I8"/>
    </sheetView>
  </sheetViews>
  <sheetFormatPr defaultRowHeight="15" x14ac:dyDescent="0.25"/>
  <cols>
    <col min="1" max="1" width="32.5703125" customWidth="1"/>
    <col min="2" max="2" width="16.42578125" customWidth="1"/>
    <col min="3" max="3" width="16.5703125" customWidth="1"/>
    <col min="4" max="4" width="15.85546875" style="4" customWidth="1"/>
    <col min="5" max="5" width="11.28515625" style="4" bestFit="1" customWidth="1"/>
    <col min="6" max="6" width="14.7109375" customWidth="1"/>
    <col min="7" max="7" width="19.5703125" style="4" bestFit="1" customWidth="1"/>
    <col min="8" max="8" width="14.140625" style="4" customWidth="1"/>
    <col min="9" max="9" width="13.7109375" style="4" customWidth="1"/>
    <col min="10" max="10" width="12.85546875" style="4" customWidth="1"/>
    <col min="11" max="11" width="10.5703125" style="4" customWidth="1"/>
    <col min="12" max="12" width="10.85546875" style="4" customWidth="1"/>
    <col min="13" max="13" width="31.7109375" customWidth="1"/>
  </cols>
  <sheetData>
    <row r="1" spans="1:43" ht="101.25" customHeight="1" x14ac:dyDescent="0.25">
      <c r="A1" s="4"/>
      <c r="E1" s="83"/>
      <c r="H1"/>
      <c r="I1"/>
      <c r="J1"/>
      <c r="K1"/>
      <c r="L1" s="89" t="s">
        <v>91</v>
      </c>
      <c r="M1" s="89"/>
      <c r="AN1" s="10"/>
      <c r="AO1" s="11"/>
      <c r="AP1" s="11"/>
      <c r="AQ1" s="10"/>
    </row>
    <row r="2" spans="1:43" ht="24" customHeight="1" x14ac:dyDescent="0.3">
      <c r="A2" s="91" t="s">
        <v>61</v>
      </c>
      <c r="B2" s="91"/>
      <c r="C2" s="91"/>
      <c r="D2" s="91"/>
      <c r="E2" s="12"/>
      <c r="I2" s="54"/>
      <c r="J2" s="54"/>
      <c r="K2" s="12"/>
      <c r="L2" s="12"/>
      <c r="M2" s="54"/>
      <c r="AN2" s="91" t="s">
        <v>61</v>
      </c>
      <c r="AO2" s="91"/>
      <c r="AP2" s="91"/>
      <c r="AQ2" s="91"/>
    </row>
    <row r="3" spans="1:43" ht="24" customHeight="1" x14ac:dyDescent="0.3">
      <c r="A3" s="91" t="s">
        <v>94</v>
      </c>
      <c r="B3" s="91"/>
      <c r="C3" s="91"/>
      <c r="D3" s="91"/>
      <c r="E3" s="12"/>
      <c r="F3" s="54" t="s">
        <v>69</v>
      </c>
      <c r="G3" s="64"/>
      <c r="H3" s="55"/>
      <c r="I3" s="55"/>
      <c r="J3" s="55"/>
      <c r="K3" s="12"/>
      <c r="L3" s="12"/>
      <c r="M3" s="56"/>
      <c r="AN3" s="91" t="s">
        <v>62</v>
      </c>
      <c r="AO3" s="91"/>
      <c r="AP3" s="91"/>
      <c r="AQ3" s="91"/>
    </row>
    <row r="4" spans="1:43" ht="24.75" customHeight="1" thickBot="1" x14ac:dyDescent="0.35">
      <c r="A4" s="12"/>
      <c r="B4" s="12"/>
      <c r="C4" s="12"/>
      <c r="D4" s="12"/>
      <c r="E4" s="12"/>
      <c r="F4" s="12"/>
      <c r="G4" s="54" t="s">
        <v>63</v>
      </c>
      <c r="I4" s="54"/>
      <c r="J4" s="57"/>
      <c r="K4" s="12"/>
      <c r="L4" s="12"/>
      <c r="M4" s="58"/>
      <c r="AN4" s="12"/>
      <c r="AO4" s="12"/>
      <c r="AP4" s="12"/>
      <c r="AQ4" s="12"/>
    </row>
    <row r="5" spans="1:43" ht="24" customHeight="1" thickBot="1" x14ac:dyDescent="0.35">
      <c r="A5" s="70" t="s">
        <v>64</v>
      </c>
      <c r="B5" s="71"/>
      <c r="C5" s="71"/>
      <c r="D5" s="72"/>
      <c r="E5" s="12"/>
      <c r="F5" s="62"/>
      <c r="G5" s="92" t="s">
        <v>84</v>
      </c>
      <c r="I5" s="54"/>
      <c r="J5" s="59" t="s">
        <v>85</v>
      </c>
      <c r="K5" s="12"/>
      <c r="L5" s="12"/>
      <c r="AN5" s="49" t="s">
        <v>64</v>
      </c>
      <c r="AO5" s="50"/>
      <c r="AP5" s="50"/>
      <c r="AQ5" s="51"/>
    </row>
    <row r="6" spans="1:43" ht="24" customHeight="1" thickBot="1" x14ac:dyDescent="0.35">
      <c r="A6" s="45" t="s">
        <v>83</v>
      </c>
      <c r="B6" s="46"/>
      <c r="C6" s="47"/>
      <c r="D6" s="48"/>
      <c r="E6" s="12"/>
      <c r="F6" s="12"/>
      <c r="G6" s="54"/>
      <c r="I6" s="54"/>
      <c r="J6" s="84" t="s">
        <v>92</v>
      </c>
      <c r="K6" s="12"/>
      <c r="L6" s="12"/>
      <c r="AN6" s="45" t="s">
        <v>65</v>
      </c>
      <c r="AO6" s="46"/>
      <c r="AP6" s="47"/>
      <c r="AQ6" s="48"/>
    </row>
    <row r="7" spans="1:43" ht="69" customHeight="1" thickBot="1" x14ac:dyDescent="0.3">
      <c r="B7" s="16" t="s">
        <v>72</v>
      </c>
      <c r="C7" s="16" t="s">
        <v>71</v>
      </c>
      <c r="D7" s="16" t="s">
        <v>82</v>
      </c>
      <c r="E7" s="12"/>
      <c r="F7" s="16"/>
      <c r="G7" s="16"/>
      <c r="I7" s="14"/>
      <c r="J7" s="14"/>
      <c r="K7" s="12"/>
      <c r="L7" s="12"/>
      <c r="M7" s="15"/>
      <c r="AO7" s="16" t="s">
        <v>72</v>
      </c>
      <c r="AP7" s="16" t="s">
        <v>71</v>
      </c>
      <c r="AQ7" s="16" t="s">
        <v>70</v>
      </c>
    </row>
    <row r="8" spans="1:43" ht="16.5" customHeight="1" thickBot="1" x14ac:dyDescent="0.3">
      <c r="A8" s="17"/>
      <c r="B8" s="23">
        <f>+B24</f>
        <v>39405000</v>
      </c>
      <c r="C8" s="23">
        <f>+F24</f>
        <v>26015000</v>
      </c>
      <c r="D8" s="23">
        <f>+G24</f>
        <v>37375921</v>
      </c>
      <c r="E8" s="12"/>
      <c r="F8" s="63"/>
      <c r="G8" s="63"/>
      <c r="I8" s="14"/>
      <c r="J8" s="14"/>
      <c r="K8" s="12"/>
      <c r="L8" s="12"/>
      <c r="M8" s="15"/>
      <c r="AN8" s="17"/>
      <c r="AO8" s="23">
        <v>47390000</v>
      </c>
      <c r="AP8" s="23">
        <v>34720000</v>
      </c>
      <c r="AQ8" s="23">
        <v>44550630</v>
      </c>
    </row>
    <row r="9" spans="1:43" ht="16.5" customHeight="1" thickBot="1" x14ac:dyDescent="0.3">
      <c r="A9" s="18"/>
      <c r="B9" s="24"/>
      <c r="C9" s="24"/>
      <c r="D9" s="24"/>
      <c r="E9" s="12"/>
      <c r="F9" s="24"/>
      <c r="G9" s="24"/>
      <c r="I9" s="14"/>
      <c r="J9" s="14"/>
      <c r="K9" s="12"/>
      <c r="L9" s="12"/>
      <c r="M9" s="15"/>
      <c r="AN9" s="18"/>
      <c r="AO9" s="24"/>
      <c r="AP9" s="24"/>
      <c r="AQ9" s="24"/>
    </row>
    <row r="10" spans="1:43" ht="16.5" customHeight="1" thickBot="1" x14ac:dyDescent="0.3">
      <c r="A10" s="19" t="s">
        <v>67</v>
      </c>
      <c r="B10" s="23">
        <f>B8/B12</f>
        <v>2169.1621710888471</v>
      </c>
      <c r="C10" s="25">
        <f>C8/B12</f>
        <v>1432.0709016844655</v>
      </c>
      <c r="D10" s="23">
        <f>D8/B12</f>
        <v>2057.4656501156005</v>
      </c>
      <c r="E10" s="12"/>
      <c r="F10" s="63"/>
      <c r="G10" s="63"/>
      <c r="H10" s="12"/>
      <c r="I10" s="12"/>
      <c r="J10" s="12"/>
      <c r="K10" s="12"/>
      <c r="L10" s="12"/>
      <c r="M10" s="12"/>
      <c r="AN10" s="19" t="s">
        <v>67</v>
      </c>
      <c r="AO10" s="23">
        <f>AO8/AO12</f>
        <v>3292.8015564202333</v>
      </c>
      <c r="AP10" s="25">
        <f>AP8/AO12</f>
        <v>2412.4513618677042</v>
      </c>
      <c r="AQ10" s="23">
        <f>AQ8/AO12</f>
        <v>3095.5134797109504</v>
      </c>
    </row>
    <row r="11" spans="1:43" ht="13.5" customHeight="1" thickBot="1" x14ac:dyDescent="0.3">
      <c r="A11" s="18"/>
      <c r="B11" s="18"/>
      <c r="C11" s="18"/>
      <c r="D11" s="18"/>
      <c r="E11" s="12"/>
      <c r="F11" s="18"/>
      <c r="G11" s="18"/>
      <c r="H11" s="12"/>
      <c r="I11" s="12"/>
      <c r="J11" s="12"/>
      <c r="K11" s="12"/>
      <c r="L11" s="12"/>
      <c r="M11" s="12"/>
      <c r="AN11" s="18"/>
      <c r="AO11" s="18"/>
      <c r="AP11" s="18"/>
      <c r="AQ11" s="18"/>
    </row>
    <row r="12" spans="1:43" ht="14.25" customHeight="1" thickBot="1" x14ac:dyDescent="0.3">
      <c r="A12" s="18" t="s">
        <v>95</v>
      </c>
      <c r="B12" s="20">
        <v>18166</v>
      </c>
      <c r="C12" s="21"/>
      <c r="D12" s="21"/>
      <c r="E12" s="12"/>
      <c r="F12" s="21"/>
      <c r="G12" s="21"/>
      <c r="H12" s="12"/>
      <c r="I12" s="12"/>
      <c r="J12" s="12"/>
      <c r="K12" s="12"/>
      <c r="L12" s="12"/>
      <c r="M12" s="12"/>
      <c r="AN12" s="18" t="s">
        <v>66</v>
      </c>
      <c r="AO12" s="20">
        <v>14392</v>
      </c>
      <c r="AP12" s="21"/>
      <c r="AQ12" s="21"/>
    </row>
    <row r="13" spans="1:43" ht="18.75" customHeight="1" x14ac:dyDescent="0.25">
      <c r="A13" s="88" t="s">
        <v>96</v>
      </c>
      <c r="B13" s="18"/>
      <c r="C13" s="90" t="s">
        <v>97</v>
      </c>
      <c r="D13" s="90"/>
      <c r="E13" s="12"/>
      <c r="F13" s="18"/>
      <c r="G13" s="18"/>
      <c r="H13" s="12"/>
      <c r="I13" s="12"/>
      <c r="J13" s="12"/>
      <c r="K13" s="12"/>
      <c r="L13" s="12"/>
      <c r="M13" s="12"/>
      <c r="AN13" s="22" t="s">
        <v>68</v>
      </c>
      <c r="AO13" s="18"/>
      <c r="AP13" s="18"/>
      <c r="AQ13" s="18"/>
    </row>
    <row r="14" spans="1:43" ht="33" customHeight="1" thickBot="1" x14ac:dyDescent="0.3">
      <c r="K14" s="60"/>
    </row>
    <row r="15" spans="1:43" ht="52.5" customHeight="1" thickBot="1" x14ac:dyDescent="0.3">
      <c r="A15" s="68"/>
      <c r="B15" s="68" t="s">
        <v>76</v>
      </c>
      <c r="C15" s="69" t="s">
        <v>78</v>
      </c>
      <c r="D15" s="69" t="s">
        <v>81</v>
      </c>
      <c r="E15" s="69" t="s">
        <v>77</v>
      </c>
      <c r="F15" s="69" t="s">
        <v>55</v>
      </c>
      <c r="G15" s="69" t="s">
        <v>79</v>
      </c>
      <c r="H15" s="69" t="s">
        <v>56</v>
      </c>
      <c r="I15" s="69" t="s">
        <v>57</v>
      </c>
      <c r="J15" s="69" t="s">
        <v>58</v>
      </c>
      <c r="K15" s="68" t="s">
        <v>73</v>
      </c>
      <c r="L15" s="69" t="s">
        <v>74</v>
      </c>
      <c r="M15" s="80" t="s">
        <v>75</v>
      </c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</row>
    <row r="16" spans="1:43" ht="21" customHeight="1" thickBot="1" x14ac:dyDescent="0.3">
      <c r="A16" s="31" t="s">
        <v>59</v>
      </c>
      <c r="B16" s="61"/>
      <c r="C16" s="32"/>
      <c r="D16" s="32"/>
      <c r="E16" s="32"/>
      <c r="F16" s="32"/>
      <c r="G16" s="32"/>
      <c r="H16" s="32"/>
      <c r="I16" s="32"/>
      <c r="J16" s="32"/>
      <c r="K16" s="33"/>
      <c r="L16" s="33"/>
      <c r="M16" s="81"/>
    </row>
    <row r="17" spans="1:13" ht="47.25" x14ac:dyDescent="0.25">
      <c r="A17" s="85" t="s">
        <v>88</v>
      </c>
      <c r="B17" s="27">
        <v>3400000</v>
      </c>
      <c r="C17" s="27">
        <v>3400000</v>
      </c>
      <c r="D17" s="27">
        <f>+B17-C17</f>
        <v>0</v>
      </c>
      <c r="E17" s="6">
        <v>44774</v>
      </c>
      <c r="F17" s="27">
        <v>0</v>
      </c>
      <c r="G17" s="27">
        <v>0</v>
      </c>
      <c r="H17" s="29">
        <v>3396726</v>
      </c>
      <c r="I17" s="29">
        <v>3396726</v>
      </c>
      <c r="J17" s="29">
        <f>+H17-I17</f>
        <v>0</v>
      </c>
      <c r="K17" s="7" t="s">
        <v>50</v>
      </c>
      <c r="L17" s="73" t="s">
        <v>50</v>
      </c>
      <c r="M17" s="78" t="s">
        <v>86</v>
      </c>
    </row>
    <row r="18" spans="1:13" ht="81" customHeight="1" x14ac:dyDescent="0.25">
      <c r="A18" s="86" t="s">
        <v>87</v>
      </c>
      <c r="B18" s="28">
        <v>19515000</v>
      </c>
      <c r="C18" s="28">
        <v>19515000</v>
      </c>
      <c r="D18" s="27">
        <f>+B18-C18</f>
        <v>0</v>
      </c>
      <c r="E18" s="8">
        <v>49157</v>
      </c>
      <c r="F18" s="28">
        <v>9525000</v>
      </c>
      <c r="G18" s="28">
        <f>+F18+1053200+1053200</f>
        <v>11631400</v>
      </c>
      <c r="H18" s="30">
        <v>20773455</v>
      </c>
      <c r="I18" s="29">
        <f t="shared" ref="I18:I23" si="0">H18-J18</f>
        <v>20773455</v>
      </c>
      <c r="J18" s="30">
        <v>0</v>
      </c>
      <c r="K18" s="9" t="s">
        <v>18</v>
      </c>
      <c r="L18" s="74" t="s">
        <v>50</v>
      </c>
      <c r="M18" s="78" t="s">
        <v>89</v>
      </c>
    </row>
    <row r="19" spans="1:13" ht="47.25" customHeight="1" thickBot="1" x14ac:dyDescent="0.3">
      <c r="A19" s="86" t="s">
        <v>98</v>
      </c>
      <c r="B19" s="28">
        <v>16490000</v>
      </c>
      <c r="C19" s="28">
        <v>16490000</v>
      </c>
      <c r="D19" s="27">
        <f>+B19-C19</f>
        <v>0</v>
      </c>
      <c r="E19" s="8">
        <v>52079</v>
      </c>
      <c r="F19" s="28">
        <v>16490000</v>
      </c>
      <c r="G19" s="28">
        <f>+F19+4618496+4636025</f>
        <v>25744521</v>
      </c>
      <c r="H19" s="30">
        <v>18249967</v>
      </c>
      <c r="I19" s="29">
        <v>428100</v>
      </c>
      <c r="J19" s="30">
        <f>+H19-I19</f>
        <v>17821867</v>
      </c>
      <c r="K19" s="9" t="s">
        <v>18</v>
      </c>
      <c r="L19" s="74" t="s">
        <v>50</v>
      </c>
      <c r="M19" s="78" t="s">
        <v>99</v>
      </c>
    </row>
    <row r="20" spans="1:13" ht="21" customHeight="1" thickBot="1" x14ac:dyDescent="0.3">
      <c r="A20" s="31" t="s">
        <v>90</v>
      </c>
      <c r="B20" s="61"/>
      <c r="C20" s="32"/>
      <c r="D20" s="32"/>
      <c r="E20" s="32"/>
      <c r="F20" s="32"/>
      <c r="G20" s="32"/>
      <c r="H20" s="32"/>
      <c r="I20" s="32"/>
      <c r="J20" s="32"/>
      <c r="K20" s="33"/>
      <c r="L20" s="33"/>
      <c r="M20" s="81"/>
    </row>
    <row r="21" spans="1:13" ht="16.5" thickBot="1" x14ac:dyDescent="0.3">
      <c r="A21" s="87" t="s">
        <v>93</v>
      </c>
      <c r="B21" s="34">
        <v>0</v>
      </c>
      <c r="C21" s="34">
        <v>0</v>
      </c>
      <c r="D21" s="27">
        <f>+B21-C21</f>
        <v>0</v>
      </c>
      <c r="E21" s="36" t="s">
        <v>93</v>
      </c>
      <c r="F21" s="34">
        <v>0</v>
      </c>
      <c r="G21" s="35">
        <v>0</v>
      </c>
      <c r="H21" s="37">
        <v>0</v>
      </c>
      <c r="I21" s="29">
        <f t="shared" si="0"/>
        <v>0</v>
      </c>
      <c r="J21" s="37">
        <v>0</v>
      </c>
      <c r="K21" s="38"/>
      <c r="L21" s="75"/>
      <c r="M21" s="78" t="s">
        <v>93</v>
      </c>
    </row>
    <row r="22" spans="1:13" ht="21" customHeight="1" thickBot="1" x14ac:dyDescent="0.3">
      <c r="A22" s="31" t="s">
        <v>60</v>
      </c>
      <c r="B22" s="61"/>
      <c r="C22" s="32"/>
      <c r="D22" s="32"/>
      <c r="E22" s="32"/>
      <c r="F22" s="32"/>
      <c r="G22" s="32"/>
      <c r="H22" s="39"/>
      <c r="I22" s="39"/>
      <c r="J22" s="39"/>
      <c r="K22" s="33"/>
      <c r="L22" s="33"/>
      <c r="M22" s="81"/>
    </row>
    <row r="23" spans="1:13" ht="16.5" thickBot="1" x14ac:dyDescent="0.3">
      <c r="A23" s="40" t="s">
        <v>93</v>
      </c>
      <c r="B23" s="53">
        <v>0</v>
      </c>
      <c r="C23" s="53">
        <v>0</v>
      </c>
      <c r="D23" s="27">
        <f>+B23-C23</f>
        <v>0</v>
      </c>
      <c r="E23" s="42" t="s">
        <v>93</v>
      </c>
      <c r="F23" s="53">
        <v>0</v>
      </c>
      <c r="G23" s="41">
        <f>+F23+0</f>
        <v>0</v>
      </c>
      <c r="H23" s="43">
        <v>0</v>
      </c>
      <c r="I23" s="29">
        <f t="shared" si="0"/>
        <v>0</v>
      </c>
      <c r="J23" s="43">
        <v>0</v>
      </c>
      <c r="K23" s="44"/>
      <c r="L23" s="76"/>
      <c r="M23" s="79" t="s">
        <v>93</v>
      </c>
    </row>
    <row r="24" spans="1:13" ht="30.75" customHeight="1" thickBot="1" x14ac:dyDescent="0.3">
      <c r="A24" s="67" t="s">
        <v>80</v>
      </c>
      <c r="B24" s="65">
        <f>+B17+B18+B19+B21+B23</f>
        <v>39405000</v>
      </c>
      <c r="C24" s="65">
        <f>+C17+C18+C19+C21+C23</f>
        <v>39405000</v>
      </c>
      <c r="D24" s="65">
        <f t="shared" ref="D24:J24" si="1">+D17+D18+D19+D21+D23</f>
        <v>0</v>
      </c>
      <c r="E24" s="65"/>
      <c r="F24" s="65">
        <f t="shared" si="1"/>
        <v>26015000</v>
      </c>
      <c r="G24" s="65">
        <f t="shared" si="1"/>
        <v>37375921</v>
      </c>
      <c r="H24" s="65">
        <f t="shared" si="1"/>
        <v>42420148</v>
      </c>
      <c r="I24" s="65">
        <f t="shared" si="1"/>
        <v>24598281</v>
      </c>
      <c r="J24" s="65">
        <f t="shared" si="1"/>
        <v>17821867</v>
      </c>
      <c r="K24" s="77"/>
      <c r="L24" s="66"/>
      <c r="M24" s="82"/>
    </row>
    <row r="25" spans="1:13" x14ac:dyDescent="0.25">
      <c r="F25" s="5"/>
      <c r="G25" s="13"/>
    </row>
    <row r="27" spans="1:13" x14ac:dyDescent="0.25">
      <c r="I27" s="26"/>
    </row>
    <row r="34" spans="6:6" x14ac:dyDescent="0.25">
      <c r="F34" s="52"/>
    </row>
  </sheetData>
  <mergeCells count="6">
    <mergeCell ref="L1:M1"/>
    <mergeCell ref="C13:D13"/>
    <mergeCell ref="AN2:AQ2"/>
    <mergeCell ref="AN3:AQ3"/>
    <mergeCell ref="A2:D2"/>
    <mergeCell ref="A3:D3"/>
  </mergeCells>
  <conditionalFormatting sqref="K23:L23 K21:L21 K17:L19">
    <cfRule type="expression" dxfId="0" priority="4">
      <formula>#REF!="No"</formula>
    </cfRule>
  </conditionalFormatting>
  <hyperlinks>
    <hyperlink ref="J5" r:id="rId1" xr:uid="{00000000-0004-0000-0000-000000000000}"/>
    <hyperlink ref="C13:D13" r:id="rId2" display="&lt;&lt;Click here to view 2022 CAFR&gt;&gt;" xr:uid="{00000000-0004-0000-0000-000001000000}"/>
  </hyperlinks>
  <printOptions horizontalCentered="1" verticalCentered="1"/>
  <pageMargins left="0.4" right="0.4" top="0.5" bottom="0.5" header="0.3" footer="0.3"/>
  <pageSetup scale="60" orientation="landscape" r:id="rId3"/>
  <drawing r:id="rId4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Hide!$F$2:$F$23</xm:f>
          </x14:formula1>
          <xm:sqref>L23 L21 L17:L19</xm:sqref>
        </x14:dataValidation>
        <x14:dataValidation type="list" allowBlank="1" showInputMessage="1" showErrorMessage="1" xr:uid="{00000000-0002-0000-0000-000001000000}">
          <x14:formula1>
            <xm:f>Hide!$D$2:$D$22</xm:f>
          </x14:formula1>
          <xm:sqref>K23 K21 K17:K19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1"/>
  <sheetViews>
    <sheetView workbookViewId="0">
      <selection activeCell="J26" sqref="J26"/>
    </sheetView>
  </sheetViews>
  <sheetFormatPr defaultRowHeight="15.75" x14ac:dyDescent="0.25"/>
  <cols>
    <col min="1" max="16384" width="9.140625" style="1"/>
  </cols>
  <sheetData>
    <row r="1" spans="1:8" x14ac:dyDescent="0.25">
      <c r="A1" s="1" t="s">
        <v>0</v>
      </c>
      <c r="B1" s="1" t="s">
        <v>0</v>
      </c>
      <c r="C1" s="1" t="s">
        <v>0</v>
      </c>
      <c r="D1" s="1" t="s">
        <v>9</v>
      </c>
      <c r="E1" s="1" t="s">
        <v>10</v>
      </c>
      <c r="F1" s="1" t="s">
        <v>11</v>
      </c>
      <c r="G1" s="2" t="s">
        <v>51</v>
      </c>
      <c r="H1" s="1" t="s">
        <v>52</v>
      </c>
    </row>
    <row r="2" spans="1:8" x14ac:dyDescent="0.25">
      <c r="A2" s="1" t="s">
        <v>1</v>
      </c>
      <c r="B2" s="1" t="s">
        <v>3</v>
      </c>
      <c r="C2" s="1">
        <v>2016</v>
      </c>
      <c r="D2" s="1" t="s">
        <v>0</v>
      </c>
      <c r="E2" s="1" t="s">
        <v>0</v>
      </c>
      <c r="F2" s="1" t="s">
        <v>0</v>
      </c>
      <c r="G2" s="1" t="s">
        <v>0</v>
      </c>
    </row>
    <row r="3" spans="1:8" x14ac:dyDescent="0.25">
      <c r="A3" s="1" t="s">
        <v>2</v>
      </c>
      <c r="B3" s="1" t="s">
        <v>4</v>
      </c>
      <c r="C3" s="1">
        <f>C2+1</f>
        <v>2017</v>
      </c>
      <c r="D3" s="1" t="s">
        <v>50</v>
      </c>
      <c r="E3" s="1" t="s">
        <v>50</v>
      </c>
      <c r="F3" s="1" t="s">
        <v>50</v>
      </c>
      <c r="G3" s="1" t="s">
        <v>50</v>
      </c>
    </row>
    <row r="4" spans="1:8" x14ac:dyDescent="0.25">
      <c r="B4" s="1" t="s">
        <v>5</v>
      </c>
      <c r="C4" s="1">
        <f t="shared" ref="C4:C6" si="0">C3+1</f>
        <v>2018</v>
      </c>
      <c r="D4" s="1" t="s">
        <v>12</v>
      </c>
      <c r="E4" s="1" t="s">
        <v>13</v>
      </c>
      <c r="F4" s="1" t="s">
        <v>13</v>
      </c>
      <c r="G4" s="1" t="s">
        <v>13</v>
      </c>
    </row>
    <row r="5" spans="1:8" x14ac:dyDescent="0.25">
      <c r="B5" s="1" t="s">
        <v>6</v>
      </c>
      <c r="C5" s="1">
        <f t="shared" si="0"/>
        <v>2019</v>
      </c>
      <c r="D5" s="1" t="s">
        <v>14</v>
      </c>
      <c r="E5" s="1" t="s">
        <v>15</v>
      </c>
      <c r="F5" s="1" t="s">
        <v>15</v>
      </c>
      <c r="G5" s="1" t="s">
        <v>17</v>
      </c>
    </row>
    <row r="6" spans="1:8" x14ac:dyDescent="0.25">
      <c r="B6" s="1" t="s">
        <v>7</v>
      </c>
      <c r="C6" s="1">
        <f t="shared" si="0"/>
        <v>2020</v>
      </c>
      <c r="D6" s="1" t="s">
        <v>16</v>
      </c>
      <c r="E6" s="1" t="s">
        <v>17</v>
      </c>
      <c r="F6" s="1" t="s">
        <v>17</v>
      </c>
      <c r="G6" s="1" t="s">
        <v>23</v>
      </c>
    </row>
    <row r="7" spans="1:8" x14ac:dyDescent="0.25">
      <c r="B7" s="1" t="s">
        <v>8</v>
      </c>
      <c r="D7" s="1" t="s">
        <v>18</v>
      </c>
      <c r="E7" s="1" t="s">
        <v>19</v>
      </c>
      <c r="F7" s="1" t="s">
        <v>19</v>
      </c>
      <c r="G7" s="1" t="s">
        <v>29</v>
      </c>
    </row>
    <row r="8" spans="1:8" x14ac:dyDescent="0.25">
      <c r="D8" s="1" t="s">
        <v>20</v>
      </c>
      <c r="E8" s="1" t="s">
        <v>21</v>
      </c>
      <c r="F8" s="1" t="s">
        <v>21</v>
      </c>
      <c r="G8" s="1" t="s">
        <v>35</v>
      </c>
    </row>
    <row r="9" spans="1:8" x14ac:dyDescent="0.25">
      <c r="D9" s="1" t="s">
        <v>22</v>
      </c>
      <c r="E9" s="1" t="s">
        <v>23</v>
      </c>
      <c r="F9" s="1" t="s">
        <v>23</v>
      </c>
      <c r="G9" s="1" t="s">
        <v>41</v>
      </c>
    </row>
    <row r="10" spans="1:8" x14ac:dyDescent="0.25">
      <c r="D10" s="1" t="s">
        <v>24</v>
      </c>
      <c r="E10" s="1" t="s">
        <v>25</v>
      </c>
      <c r="F10" s="1" t="s">
        <v>25</v>
      </c>
      <c r="G10" s="1" t="s">
        <v>45</v>
      </c>
    </row>
    <row r="11" spans="1:8" x14ac:dyDescent="0.25">
      <c r="D11" s="1" t="s">
        <v>26</v>
      </c>
      <c r="E11" s="1" t="s">
        <v>27</v>
      </c>
      <c r="F11" s="1" t="s">
        <v>27</v>
      </c>
      <c r="G11" s="1" t="s">
        <v>47</v>
      </c>
    </row>
    <row r="12" spans="1:8" x14ac:dyDescent="0.25">
      <c r="D12" s="1" t="s">
        <v>28</v>
      </c>
      <c r="E12" s="1" t="s">
        <v>29</v>
      </c>
      <c r="F12" s="1" t="s">
        <v>29</v>
      </c>
      <c r="G12" s="1" t="s">
        <v>48</v>
      </c>
    </row>
    <row r="13" spans="1:8" x14ac:dyDescent="0.25">
      <c r="D13" s="1" t="s">
        <v>30</v>
      </c>
      <c r="E13" s="1" t="s">
        <v>31</v>
      </c>
      <c r="F13" s="1" t="s">
        <v>31</v>
      </c>
      <c r="G13" s="1" t="s">
        <v>49</v>
      </c>
    </row>
    <row r="14" spans="1:8" x14ac:dyDescent="0.25">
      <c r="D14" s="1" t="s">
        <v>32</v>
      </c>
      <c r="E14" s="1" t="s">
        <v>33</v>
      </c>
      <c r="F14" s="1" t="s">
        <v>33</v>
      </c>
    </row>
    <row r="15" spans="1:8" x14ac:dyDescent="0.25">
      <c r="D15" s="1" t="s">
        <v>34</v>
      </c>
      <c r="E15" s="1" t="s">
        <v>35</v>
      </c>
      <c r="F15" s="1" t="s">
        <v>35</v>
      </c>
    </row>
    <row r="16" spans="1:8" x14ac:dyDescent="0.25">
      <c r="D16" s="1" t="s">
        <v>36</v>
      </c>
      <c r="E16" s="1" t="s">
        <v>37</v>
      </c>
      <c r="F16" s="1" t="s">
        <v>37</v>
      </c>
    </row>
    <row r="17" spans="1:6" x14ac:dyDescent="0.25">
      <c r="D17" s="1" t="s">
        <v>38</v>
      </c>
      <c r="E17" s="1" t="s">
        <v>39</v>
      </c>
      <c r="F17" s="1" t="s">
        <v>39</v>
      </c>
    </row>
    <row r="18" spans="1:6" x14ac:dyDescent="0.25">
      <c r="D18" s="1" t="s">
        <v>40</v>
      </c>
      <c r="E18" s="1" t="s">
        <v>41</v>
      </c>
      <c r="F18" s="1" t="s">
        <v>41</v>
      </c>
    </row>
    <row r="19" spans="1:6" x14ac:dyDescent="0.25">
      <c r="D19" s="1" t="s">
        <v>42</v>
      </c>
      <c r="E19" s="1" t="s">
        <v>43</v>
      </c>
      <c r="F19" s="1" t="s">
        <v>43</v>
      </c>
    </row>
    <row r="20" spans="1:6" x14ac:dyDescent="0.25">
      <c r="D20" s="1" t="s">
        <v>44</v>
      </c>
      <c r="E20" s="1" t="s">
        <v>45</v>
      </c>
      <c r="F20" s="1" t="s">
        <v>45</v>
      </c>
    </row>
    <row r="21" spans="1:6" x14ac:dyDescent="0.25">
      <c r="D21" s="1" t="s">
        <v>46</v>
      </c>
      <c r="E21" s="1" t="s">
        <v>47</v>
      </c>
      <c r="F21" s="1" t="s">
        <v>47</v>
      </c>
    </row>
    <row r="22" spans="1:6" x14ac:dyDescent="0.25">
      <c r="D22" s="1" t="s">
        <v>48</v>
      </c>
      <c r="E22" s="1" t="s">
        <v>48</v>
      </c>
      <c r="F22" s="1" t="s">
        <v>48</v>
      </c>
    </row>
    <row r="23" spans="1:6" x14ac:dyDescent="0.25">
      <c r="E23" s="1" t="s">
        <v>49</v>
      </c>
      <c r="F23" s="1" t="s">
        <v>49</v>
      </c>
    </row>
    <row r="31" spans="1:6" x14ac:dyDescent="0.25">
      <c r="A31" s="3" t="s">
        <v>54</v>
      </c>
      <c r="B31" s="3"/>
      <c r="C31" s="3" t="s">
        <v>53</v>
      </c>
    </row>
  </sheetData>
  <sheetProtection algorithmName="SHA-512" hashValue="ia4G3PZpSxw9Fg7rslkfRU1W24YDfrexHXKlT6NqB2CXPvA0J1sTKobsYuHaDxrABsMz0kErKWNqDZP/lo6zUw==" saltValue="AYQOqfOZozzfZc9gt+VwpQ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Debt Report FY 2021-22</vt:lpstr>
      <vt:lpstr>Hide</vt:lpstr>
      <vt:lpstr>'Debt Report FY 2021-22'!Print_Area</vt:lpstr>
    </vt:vector>
  </TitlesOfParts>
  <Company>Texas Comptroller of Public Accounts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Conte</dc:creator>
  <cp:lastModifiedBy>Development</cp:lastModifiedBy>
  <cp:lastPrinted>2017-03-30T21:02:22Z</cp:lastPrinted>
  <dcterms:created xsi:type="dcterms:W3CDTF">2017-01-13T17:49:37Z</dcterms:created>
  <dcterms:modified xsi:type="dcterms:W3CDTF">2023-03-03T20:16:37Z</dcterms:modified>
</cp:coreProperties>
</file>